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get\BRF Rödluvan\Ekonomi\Budget\"/>
    </mc:Choice>
  </mc:AlternateContent>
  <bookViews>
    <workbookView xWindow="240" yWindow="80" windowWidth="20120" windowHeight="800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H35" i="1" l="1"/>
  <c r="G35" i="1"/>
  <c r="F35" i="1"/>
  <c r="E35" i="1"/>
  <c r="I25" i="1"/>
  <c r="I34" i="1" l="1"/>
  <c r="H17" i="1"/>
  <c r="H16" i="1"/>
  <c r="H7" i="1"/>
  <c r="H28" i="1"/>
  <c r="H26" i="1"/>
  <c r="H25" i="1"/>
  <c r="H32" i="1"/>
  <c r="H31" i="1"/>
  <c r="H30" i="1"/>
  <c r="H29" i="1"/>
  <c r="H27" i="1"/>
  <c r="H24" i="1"/>
  <c r="H23" i="1"/>
  <c r="H22" i="1"/>
  <c r="H21" i="1"/>
  <c r="H20" i="1"/>
  <c r="H19" i="1"/>
  <c r="H18" i="1"/>
  <c r="H13" i="1"/>
  <c r="H12" i="1"/>
  <c r="H11" i="1"/>
  <c r="H9" i="1"/>
  <c r="H8" i="1"/>
  <c r="G7" i="1"/>
  <c r="G34" i="1"/>
  <c r="H34" i="1" l="1"/>
  <c r="I5" i="1"/>
  <c r="I7" i="1" s="1"/>
  <c r="I35" i="1" s="1"/>
  <c r="F34" i="1" l="1"/>
  <c r="F5" i="1"/>
  <c r="F7" i="1" s="1"/>
  <c r="E34" i="1"/>
  <c r="E7" i="1"/>
  <c r="D34" i="1"/>
  <c r="C34" i="1"/>
  <c r="D7" i="1"/>
  <c r="C7" i="1"/>
  <c r="C35" i="1" l="1"/>
  <c r="D35" i="1"/>
  <c r="E37" i="1"/>
</calcChain>
</file>

<file path=xl/sharedStrings.xml><?xml version="1.0" encoding="utf-8"?>
<sst xmlns="http://schemas.openxmlformats.org/spreadsheetml/2006/main" count="50" uniqueCount="50">
  <si>
    <t>Konto</t>
  </si>
  <si>
    <t>Utfall 2015</t>
  </si>
  <si>
    <t>Utfall 2016</t>
  </si>
  <si>
    <t>Vatten</t>
  </si>
  <si>
    <t>Snöröjning</t>
  </si>
  <si>
    <t>Vägunderhåll</t>
  </si>
  <si>
    <t>Sopor</t>
  </si>
  <si>
    <t>Kompost</t>
  </si>
  <si>
    <t>Reparation och underhåll</t>
  </si>
  <si>
    <t>Medlemsavgifter</t>
  </si>
  <si>
    <t>Fastighetsskötsel</t>
  </si>
  <si>
    <t>Försäkringar</t>
  </si>
  <si>
    <t>EL, vägbelysning</t>
  </si>
  <si>
    <t>Verktyg</t>
  </si>
  <si>
    <t>Yttre miljö, blommor</t>
  </si>
  <si>
    <t>Kontorsmaterial</t>
  </si>
  <si>
    <t>Porto</t>
  </si>
  <si>
    <t>Företagsförsäkringar</t>
  </si>
  <si>
    <t>Bostadsrätterna</t>
  </si>
  <si>
    <t>Styrelsemöteskostnad</t>
  </si>
  <si>
    <t>Bankkostnader</t>
  </si>
  <si>
    <t>Facklitteratur</t>
  </si>
  <si>
    <t>Bilersättningar</t>
  </si>
  <si>
    <t>Sociala avgifter</t>
  </si>
  <si>
    <t>Fastighetsskatt</t>
  </si>
  <si>
    <t>Styrelsearvoden</t>
  </si>
  <si>
    <t>Parabol</t>
  </si>
  <si>
    <t>Övriga intäkter (överlåtelser)</t>
  </si>
  <si>
    <t>Intäkter</t>
  </si>
  <si>
    <t xml:space="preserve">Kostnader </t>
  </si>
  <si>
    <t xml:space="preserve">Summering kostnader </t>
  </si>
  <si>
    <t>summering intäkter</t>
  </si>
  <si>
    <t>Intäkter-kostnader</t>
  </si>
  <si>
    <t>Budget 2018</t>
  </si>
  <si>
    <t>Utfall 2017</t>
  </si>
  <si>
    <t>Div kostnader, avdr. gilla</t>
  </si>
  <si>
    <t>Budget 2019</t>
  </si>
  <si>
    <t xml:space="preserve">Antal bostadsrätter </t>
  </si>
  <si>
    <t xml:space="preserve">Årsavgift </t>
  </si>
  <si>
    <t>Prel 2018</t>
  </si>
  <si>
    <t>Budget Brf Rödluvan</t>
  </si>
  <si>
    <t>Utfall tom aug 2018</t>
  </si>
  <si>
    <t>Förbrukningsinventarier</t>
  </si>
  <si>
    <t>Kommentar budget 2019/</t>
  </si>
  <si>
    <t xml:space="preserve">Utfall 2018 ser ut att göra överskott med ca 100 tkr jmf med budget 2018, totalt ca 200 tkr </t>
  </si>
  <si>
    <t xml:space="preserve">Målning och rep </t>
  </si>
  <si>
    <t>avtal med Lena Wedin 21 000 inkl moms</t>
  </si>
  <si>
    <t>Revisionsarvode+ek tjänst</t>
  </si>
  <si>
    <t>Lagt in ekonomiska tjänster (6420)</t>
  </si>
  <si>
    <t>prel utfall 2019 - - 240 tkr men det finns kapital i sparkonto samt i kassa som ligger runt 1 mkr.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</si>
</sst>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i/>
      <sz val="8"/>
      <color theme="1"/>
      <name val="Verdana"/>
      <family val="2"/>
    </font>
    <font>
      <b/>
      <i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0" applyFont="1"/>
    <xf numFmtId="3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3" fontId="3" fillId="0" borderId="0" xfId="0" applyNumberFormat="1" applyFont="1" applyFill="1"/>
    <xf numFmtId="0" fontId="3" fillId="0" borderId="0" xfId="0" applyFont="1" applyFill="1"/>
    <xf numFmtId="0" fontId="3" fillId="0" borderId="0" xfId="0" applyFont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3" fillId="0" borderId="6" xfId="0" applyFont="1" applyFill="1" applyBorder="1"/>
    <xf numFmtId="3" fontId="4" fillId="0" borderId="6" xfId="0" applyNumberFormat="1" applyFont="1" applyFill="1" applyBorder="1"/>
    <xf numFmtId="3" fontId="4" fillId="0" borderId="1" xfId="0" applyNumberFormat="1" applyFont="1" applyFill="1" applyBorder="1"/>
    <xf numFmtId="3" fontId="2" fillId="0" borderId="0" xfId="0" applyNumberFormat="1" applyFont="1" applyFill="1"/>
    <xf numFmtId="3" fontId="5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left"/>
    </xf>
    <xf numFmtId="3" fontId="2" fillId="2" borderId="3" xfId="0" applyNumberFormat="1" applyFont="1" applyFill="1" applyBorder="1"/>
    <xf numFmtId="0" fontId="2" fillId="3" borderId="2" xfId="0" applyFont="1" applyFill="1" applyBorder="1" applyAlignment="1">
      <alignment horizontal="left"/>
    </xf>
    <xf numFmtId="3" fontId="2" fillId="3" borderId="3" xfId="0" applyNumberFormat="1" applyFont="1" applyFill="1" applyBorder="1"/>
    <xf numFmtId="3" fontId="5" fillId="3" borderId="4" xfId="0" applyNumberFormat="1" applyFont="1" applyFill="1" applyBorder="1"/>
    <xf numFmtId="3" fontId="2" fillId="3" borderId="0" xfId="0" applyNumberFormat="1" applyFont="1" applyFill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2" fillId="3" borderId="7" xfId="0" applyNumberFormat="1" applyFont="1" applyFill="1" applyBorder="1"/>
    <xf numFmtId="3" fontId="5" fillId="3" borderId="7" xfId="0" applyNumberFormat="1" applyFont="1" applyFill="1" applyBorder="1"/>
    <xf numFmtId="3" fontId="5" fillId="2" borderId="3" xfId="0" applyNumberFormat="1" applyFont="1" applyFill="1" applyBorder="1"/>
    <xf numFmtId="3" fontId="2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activeCell="M34" sqref="M34"/>
    </sheetView>
  </sheetViews>
  <sheetFormatPr defaultRowHeight="14.5" x14ac:dyDescent="0.35"/>
  <cols>
    <col min="1" max="1" width="9.54296875" style="1" customWidth="1"/>
    <col min="2" max="2" width="23.7265625" style="2" customWidth="1"/>
    <col min="3" max="3" width="13.453125" style="3" customWidth="1"/>
    <col min="4" max="4" width="13.81640625" style="3" customWidth="1"/>
    <col min="5" max="5" width="15.7265625" style="3" customWidth="1"/>
    <col min="6" max="8" width="15.7265625" customWidth="1"/>
    <col min="9" max="9" width="14.7265625" customWidth="1"/>
    <col min="14" max="14" width="9.81640625" bestFit="1" customWidth="1"/>
  </cols>
  <sheetData>
    <row r="1" spans="1:20" ht="15" thickBot="1" x14ac:dyDescent="0.4">
      <c r="A1" s="8" t="s">
        <v>40</v>
      </c>
      <c r="B1" s="9"/>
      <c r="C1" s="10"/>
      <c r="D1" s="10"/>
      <c r="E1" s="11"/>
      <c r="F1" s="12"/>
      <c r="G1" s="12"/>
      <c r="H1" s="12"/>
      <c r="I1" s="12"/>
      <c r="J1" s="12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35">
      <c r="A2" s="8" t="s">
        <v>0</v>
      </c>
      <c r="B2" s="14"/>
      <c r="C2" s="33" t="s">
        <v>1</v>
      </c>
      <c r="D2" s="33" t="s">
        <v>2</v>
      </c>
      <c r="E2" s="34" t="s">
        <v>34</v>
      </c>
      <c r="F2" s="35" t="s">
        <v>33</v>
      </c>
      <c r="G2" s="35" t="s">
        <v>41</v>
      </c>
      <c r="H2" s="35" t="s">
        <v>39</v>
      </c>
      <c r="I2" s="35" t="s">
        <v>36</v>
      </c>
      <c r="J2" s="15"/>
      <c r="T2" s="13"/>
    </row>
    <row r="3" spans="1:20" s="4" customFormat="1" x14ac:dyDescent="0.35">
      <c r="A3" s="8" t="s">
        <v>28</v>
      </c>
      <c r="B3" s="17" t="s">
        <v>37</v>
      </c>
      <c r="C3" s="18"/>
      <c r="D3" s="18"/>
      <c r="E3" s="19"/>
      <c r="F3" s="20">
        <v>22</v>
      </c>
      <c r="G3" s="20"/>
      <c r="H3" s="20"/>
      <c r="I3" s="20">
        <v>22</v>
      </c>
      <c r="J3" s="12"/>
      <c r="T3" s="16"/>
    </row>
    <row r="4" spans="1:20" ht="14.15" customHeight="1" x14ac:dyDescent="0.35">
      <c r="A4" s="8"/>
      <c r="B4" s="17" t="s">
        <v>38</v>
      </c>
      <c r="C4" s="18"/>
      <c r="D4" s="18"/>
      <c r="E4" s="19"/>
      <c r="F4" s="20">
        <v>17000</v>
      </c>
      <c r="G4" s="20"/>
      <c r="H4" s="20"/>
      <c r="I4" s="20">
        <v>17000</v>
      </c>
      <c r="J4" s="12"/>
      <c r="T4" s="13"/>
    </row>
    <row r="5" spans="1:20" ht="14.15" customHeight="1" x14ac:dyDescent="0.35">
      <c r="A5" s="9">
        <v>3610</v>
      </c>
      <c r="B5" s="17" t="s">
        <v>9</v>
      </c>
      <c r="C5" s="11">
        <v>330000</v>
      </c>
      <c r="D5" s="11">
        <v>352000</v>
      </c>
      <c r="E5" s="21">
        <v>374000</v>
      </c>
      <c r="F5" s="21">
        <f>E5</f>
        <v>374000</v>
      </c>
      <c r="G5" s="21">
        <v>374000</v>
      </c>
      <c r="H5" s="21">
        <v>374000</v>
      </c>
      <c r="I5" s="21">
        <f>PRODUCT(I3:I4)</f>
        <v>374000</v>
      </c>
      <c r="J5" s="12"/>
      <c r="T5" s="13"/>
    </row>
    <row r="6" spans="1:20" ht="14.15" customHeight="1" thickBot="1" x14ac:dyDescent="0.4">
      <c r="A6" s="9">
        <v>3989</v>
      </c>
      <c r="B6" s="17" t="s">
        <v>27</v>
      </c>
      <c r="C6" s="11">
        <v>0</v>
      </c>
      <c r="D6" s="11">
        <v>3000</v>
      </c>
      <c r="E6" s="21">
        <v>1000</v>
      </c>
      <c r="F6" s="21">
        <v>3000</v>
      </c>
      <c r="G6" s="21">
        <v>1998.5</v>
      </c>
      <c r="H6" s="21">
        <v>1998.5</v>
      </c>
      <c r="I6" s="21">
        <v>3000</v>
      </c>
      <c r="J6" s="12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4.15" customHeight="1" thickBot="1" x14ac:dyDescent="0.4">
      <c r="A7" s="8" t="s">
        <v>29</v>
      </c>
      <c r="B7" s="30" t="s">
        <v>31</v>
      </c>
      <c r="C7" s="31">
        <f t="shared" ref="C7:I7" si="0">SUM(C5:C6)</f>
        <v>330000</v>
      </c>
      <c r="D7" s="36">
        <f t="shared" si="0"/>
        <v>355000</v>
      </c>
      <c r="E7" s="37">
        <f t="shared" si="0"/>
        <v>375000</v>
      </c>
      <c r="F7" s="37">
        <f t="shared" si="0"/>
        <v>377000</v>
      </c>
      <c r="G7" s="37">
        <f t="shared" si="0"/>
        <v>375998.5</v>
      </c>
      <c r="H7" s="37">
        <f t="shared" si="0"/>
        <v>375998.5</v>
      </c>
      <c r="I7" s="32">
        <f t="shared" si="0"/>
        <v>377000</v>
      </c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4.15" customHeight="1" x14ac:dyDescent="0.35">
      <c r="A8" s="9">
        <v>5140</v>
      </c>
      <c r="B8" s="17" t="s">
        <v>3</v>
      </c>
      <c r="C8" s="11">
        <v>26663</v>
      </c>
      <c r="D8" s="11">
        <v>29637</v>
      </c>
      <c r="E8" s="22">
        <v>39514</v>
      </c>
      <c r="F8" s="22">
        <v>40000</v>
      </c>
      <c r="G8" s="22">
        <v>26308</v>
      </c>
      <c r="H8" s="22">
        <f>G8/8*12</f>
        <v>39462</v>
      </c>
      <c r="I8" s="22">
        <v>40000</v>
      </c>
      <c r="J8" s="12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4.15" customHeight="1" x14ac:dyDescent="0.35">
      <c r="A9" s="9">
        <v>5150</v>
      </c>
      <c r="B9" s="17" t="s">
        <v>4</v>
      </c>
      <c r="C9" s="11">
        <v>4688</v>
      </c>
      <c r="D9" s="11">
        <v>4594</v>
      </c>
      <c r="E9" s="22">
        <v>0</v>
      </c>
      <c r="F9" s="22">
        <v>15000</v>
      </c>
      <c r="G9" s="22">
        <v>10992</v>
      </c>
      <c r="H9" s="22">
        <f>G9/8*12</f>
        <v>16488</v>
      </c>
      <c r="I9" s="22">
        <v>15000</v>
      </c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4.15" customHeight="1" x14ac:dyDescent="0.35">
      <c r="A10" s="9">
        <v>5151</v>
      </c>
      <c r="B10" s="17" t="s">
        <v>5</v>
      </c>
      <c r="C10" s="11">
        <v>1917</v>
      </c>
      <c r="D10" s="11">
        <v>13054.5</v>
      </c>
      <c r="E10" s="22">
        <v>3643</v>
      </c>
      <c r="F10" s="22">
        <v>15000</v>
      </c>
      <c r="G10" s="22"/>
      <c r="H10" s="22"/>
      <c r="I10" s="22">
        <v>15000</v>
      </c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14.15" customHeight="1" x14ac:dyDescent="0.35">
      <c r="A11" s="9">
        <v>5160</v>
      </c>
      <c r="B11" s="17" t="s">
        <v>6</v>
      </c>
      <c r="C11" s="11">
        <v>15264</v>
      </c>
      <c r="D11" s="11">
        <v>13578</v>
      </c>
      <c r="E11" s="22">
        <v>9720</v>
      </c>
      <c r="F11" s="22">
        <v>10000</v>
      </c>
      <c r="G11" s="22">
        <v>4717</v>
      </c>
      <c r="H11" s="22">
        <f>G11/8*12</f>
        <v>7075.5</v>
      </c>
      <c r="I11" s="22">
        <v>10000</v>
      </c>
      <c r="J11" s="12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4.15" customHeight="1" x14ac:dyDescent="0.35">
      <c r="A12" s="9">
        <v>5161</v>
      </c>
      <c r="B12" s="17" t="s">
        <v>7</v>
      </c>
      <c r="C12" s="11">
        <v>18484</v>
      </c>
      <c r="D12" s="11">
        <v>18486</v>
      </c>
      <c r="E12" s="22">
        <v>18893</v>
      </c>
      <c r="F12" s="22">
        <v>20000</v>
      </c>
      <c r="G12" s="22">
        <v>12308</v>
      </c>
      <c r="H12" s="22">
        <f>G12/8*12</f>
        <v>18462</v>
      </c>
      <c r="I12" s="22">
        <v>20000</v>
      </c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14.15" customHeight="1" x14ac:dyDescent="0.35">
      <c r="A13" s="9">
        <v>5170</v>
      </c>
      <c r="B13" s="17" t="s">
        <v>8</v>
      </c>
      <c r="C13" s="11">
        <v>0</v>
      </c>
      <c r="D13" s="11">
        <v>235752</v>
      </c>
      <c r="E13" s="22">
        <v>0</v>
      </c>
      <c r="F13" s="22">
        <v>50000</v>
      </c>
      <c r="G13" s="22">
        <v>4688</v>
      </c>
      <c r="H13" s="22">
        <f>G13/8*12</f>
        <v>7032</v>
      </c>
      <c r="I13" s="22">
        <v>350000</v>
      </c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ht="14.15" customHeight="1" x14ac:dyDescent="0.35">
      <c r="A14" s="9">
        <v>5175</v>
      </c>
      <c r="B14" s="17" t="s">
        <v>26</v>
      </c>
      <c r="C14" s="11">
        <v>0</v>
      </c>
      <c r="D14" s="11">
        <v>0</v>
      </c>
      <c r="E14" s="22">
        <v>809</v>
      </c>
      <c r="F14" s="22">
        <v>0</v>
      </c>
      <c r="G14" s="22"/>
      <c r="H14" s="22"/>
      <c r="I14" s="22">
        <v>0</v>
      </c>
      <c r="J14" s="12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ht="14.15" customHeight="1" x14ac:dyDescent="0.35">
      <c r="A15" s="9">
        <v>5180</v>
      </c>
      <c r="B15" s="17" t="s">
        <v>10</v>
      </c>
      <c r="C15" s="11">
        <v>0</v>
      </c>
      <c r="D15" s="11">
        <v>507</v>
      </c>
      <c r="E15" s="22">
        <v>0</v>
      </c>
      <c r="F15" s="22"/>
      <c r="G15" s="22"/>
      <c r="H15" s="22"/>
      <c r="I15" s="22"/>
      <c r="J15" s="12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ht="14.15" customHeight="1" x14ac:dyDescent="0.35">
      <c r="A16" s="9">
        <v>5191</v>
      </c>
      <c r="B16" s="17" t="s">
        <v>24</v>
      </c>
      <c r="C16" s="11">
        <v>25237</v>
      </c>
      <c r="D16" s="11">
        <v>25237</v>
      </c>
      <c r="E16" s="22">
        <v>25387</v>
      </c>
      <c r="F16" s="22">
        <v>26000</v>
      </c>
      <c r="G16" s="22"/>
      <c r="H16" s="22">
        <f>F16</f>
        <v>26000</v>
      </c>
      <c r="I16" s="22">
        <v>26000</v>
      </c>
      <c r="J16" s="12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14.15" customHeight="1" x14ac:dyDescent="0.35">
      <c r="A17" s="9">
        <v>5192</v>
      </c>
      <c r="B17" s="17" t="s">
        <v>11</v>
      </c>
      <c r="C17" s="11">
        <v>20060</v>
      </c>
      <c r="D17" s="11">
        <v>21961</v>
      </c>
      <c r="E17" s="22">
        <v>22234</v>
      </c>
      <c r="F17" s="22">
        <v>22500</v>
      </c>
      <c r="G17" s="22">
        <v>23751</v>
      </c>
      <c r="H17" s="22">
        <f>G17</f>
        <v>23751</v>
      </c>
      <c r="I17" s="22">
        <v>22500</v>
      </c>
      <c r="J17" s="12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ht="14.15" customHeight="1" x14ac:dyDescent="0.35">
      <c r="A18" s="9">
        <v>5310</v>
      </c>
      <c r="B18" s="17" t="s">
        <v>12</v>
      </c>
      <c r="C18" s="11">
        <v>3480</v>
      </c>
      <c r="D18" s="11">
        <v>2783</v>
      </c>
      <c r="E18" s="22">
        <v>3976</v>
      </c>
      <c r="F18" s="22">
        <v>4000</v>
      </c>
      <c r="G18" s="22">
        <v>2341</v>
      </c>
      <c r="H18" s="22">
        <f t="shared" ref="H18:H32" si="1">G18/8*12</f>
        <v>3511.5</v>
      </c>
      <c r="I18" s="22">
        <v>4000</v>
      </c>
      <c r="J18" s="12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 ht="14.15" customHeight="1" x14ac:dyDescent="0.35">
      <c r="A19" s="9">
        <v>5410</v>
      </c>
      <c r="B19" s="17" t="s">
        <v>42</v>
      </c>
      <c r="C19" s="11"/>
      <c r="D19" s="11"/>
      <c r="E19" s="22"/>
      <c r="F19" s="22"/>
      <c r="G19" s="22">
        <v>599</v>
      </c>
      <c r="H19" s="22">
        <f t="shared" si="1"/>
        <v>898.5</v>
      </c>
      <c r="I19" s="22">
        <v>1000</v>
      </c>
      <c r="J19" s="12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ht="14.15" customHeight="1" x14ac:dyDescent="0.35">
      <c r="A20" s="9">
        <v>5420</v>
      </c>
      <c r="B20" s="17" t="s">
        <v>13</v>
      </c>
      <c r="C20" s="11">
        <v>1603</v>
      </c>
      <c r="D20" s="11">
        <v>0</v>
      </c>
      <c r="E20" s="22">
        <v>0</v>
      </c>
      <c r="F20" s="22">
        <v>5000</v>
      </c>
      <c r="G20" s="22"/>
      <c r="H20" s="22">
        <f t="shared" si="1"/>
        <v>0</v>
      </c>
      <c r="I20" s="22">
        <v>5000</v>
      </c>
      <c r="J20" s="12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 ht="14.15" customHeight="1" x14ac:dyDescent="0.35">
      <c r="A21" s="9">
        <v>5430</v>
      </c>
      <c r="B21" s="17" t="s">
        <v>14</v>
      </c>
      <c r="C21" s="11">
        <v>1960</v>
      </c>
      <c r="D21" s="11">
        <v>2391</v>
      </c>
      <c r="E21" s="22">
        <v>1500</v>
      </c>
      <c r="F21" s="22">
        <v>1500</v>
      </c>
      <c r="G21" s="22"/>
      <c r="H21" s="22">
        <f t="shared" si="1"/>
        <v>0</v>
      </c>
      <c r="I21" s="22">
        <v>1500</v>
      </c>
      <c r="J21" s="12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ht="14.15" customHeight="1" x14ac:dyDescent="0.35">
      <c r="A22" s="9">
        <v>6110</v>
      </c>
      <c r="B22" s="17" t="s">
        <v>15</v>
      </c>
      <c r="C22" s="11">
        <v>0</v>
      </c>
      <c r="D22" s="11">
        <v>508</v>
      </c>
      <c r="E22" s="22">
        <v>561</v>
      </c>
      <c r="F22" s="22">
        <v>500</v>
      </c>
      <c r="G22" s="22"/>
      <c r="H22" s="22">
        <f t="shared" si="1"/>
        <v>0</v>
      </c>
      <c r="I22" s="22">
        <v>500</v>
      </c>
      <c r="J22" s="12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ht="14.15" customHeight="1" x14ac:dyDescent="0.35">
      <c r="A23" s="9">
        <v>6250</v>
      </c>
      <c r="B23" s="17" t="s">
        <v>16</v>
      </c>
      <c r="C23" s="11">
        <v>95</v>
      </c>
      <c r="D23" s="11">
        <v>165</v>
      </c>
      <c r="E23" s="22">
        <v>140</v>
      </c>
      <c r="F23" s="22">
        <v>150</v>
      </c>
      <c r="G23" s="22">
        <v>569</v>
      </c>
      <c r="H23" s="22">
        <f t="shared" si="1"/>
        <v>853.5</v>
      </c>
      <c r="I23" s="22">
        <v>150</v>
      </c>
      <c r="J23" s="12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ht="14.15" customHeight="1" x14ac:dyDescent="0.35">
      <c r="A24" s="9">
        <v>6310</v>
      </c>
      <c r="B24" s="17" t="s">
        <v>17</v>
      </c>
      <c r="C24" s="11">
        <v>0</v>
      </c>
      <c r="D24" s="11">
        <v>0</v>
      </c>
      <c r="E24" s="22">
        <v>0</v>
      </c>
      <c r="F24" s="22">
        <v>0</v>
      </c>
      <c r="G24" s="22"/>
      <c r="H24" s="22">
        <f t="shared" si="1"/>
        <v>0</v>
      </c>
      <c r="I24" s="22">
        <v>0</v>
      </c>
      <c r="J24" s="12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14.15" customHeight="1" x14ac:dyDescent="0.35">
      <c r="A25" s="9">
        <v>6420</v>
      </c>
      <c r="B25" s="17" t="s">
        <v>47</v>
      </c>
      <c r="C25" s="11">
        <v>6013</v>
      </c>
      <c r="D25" s="11">
        <v>6563</v>
      </c>
      <c r="E25" s="22">
        <v>11146</v>
      </c>
      <c r="F25" s="22">
        <v>12500</v>
      </c>
      <c r="G25" s="22">
        <v>10063</v>
      </c>
      <c r="H25" s="22">
        <f>G25</f>
        <v>10063</v>
      </c>
      <c r="I25" s="22">
        <f>12500+25000</f>
        <v>37500</v>
      </c>
      <c r="J25" s="12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ht="14.15" customHeight="1" x14ac:dyDescent="0.35">
      <c r="A26" s="9">
        <v>6430</v>
      </c>
      <c r="B26" s="17" t="s">
        <v>18</v>
      </c>
      <c r="C26" s="11">
        <v>4300</v>
      </c>
      <c r="D26" s="11">
        <v>4300</v>
      </c>
      <c r="E26" s="22">
        <v>4300</v>
      </c>
      <c r="F26" s="22">
        <v>4300</v>
      </c>
      <c r="G26" s="22">
        <v>4300</v>
      </c>
      <c r="H26" s="22">
        <f>G26</f>
        <v>4300</v>
      </c>
      <c r="I26" s="22">
        <v>4300</v>
      </c>
      <c r="J26" s="12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ht="14.15" customHeight="1" x14ac:dyDescent="0.35">
      <c r="A27" s="9">
        <v>6450</v>
      </c>
      <c r="B27" s="17" t="s">
        <v>25</v>
      </c>
      <c r="C27" s="11">
        <v>23730</v>
      </c>
      <c r="D27" s="11">
        <v>44300</v>
      </c>
      <c r="E27" s="22">
        <v>35840</v>
      </c>
      <c r="F27" s="22">
        <v>36400</v>
      </c>
      <c r="G27" s="22"/>
      <c r="H27" s="22">
        <f t="shared" si="1"/>
        <v>0</v>
      </c>
      <c r="I27" s="22">
        <v>36400</v>
      </c>
      <c r="J27" s="12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ht="14.15" customHeight="1" x14ac:dyDescent="0.35">
      <c r="A28" s="9">
        <v>6460</v>
      </c>
      <c r="B28" s="17" t="s">
        <v>19</v>
      </c>
      <c r="C28" s="11">
        <v>9749</v>
      </c>
      <c r="D28" s="11">
        <v>6350</v>
      </c>
      <c r="E28" s="22">
        <v>14766</v>
      </c>
      <c r="F28" s="22">
        <v>10000</v>
      </c>
      <c r="G28" s="22">
        <v>10348</v>
      </c>
      <c r="H28" s="22">
        <f>G28</f>
        <v>10348</v>
      </c>
      <c r="I28" s="22">
        <v>10000</v>
      </c>
      <c r="J28" s="12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ht="14.15" customHeight="1" x14ac:dyDescent="0.35">
      <c r="A29" s="9">
        <v>6570</v>
      </c>
      <c r="B29" s="17" t="s">
        <v>20</v>
      </c>
      <c r="C29" s="11">
        <v>0</v>
      </c>
      <c r="D29" s="11">
        <v>601.5</v>
      </c>
      <c r="E29" s="22">
        <v>602</v>
      </c>
      <c r="F29" s="22">
        <v>602</v>
      </c>
      <c r="G29" s="22">
        <v>600</v>
      </c>
      <c r="H29" s="22">
        <f t="shared" si="1"/>
        <v>900</v>
      </c>
      <c r="I29" s="22">
        <v>602</v>
      </c>
      <c r="J29" s="12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ht="14.15" customHeight="1" x14ac:dyDescent="0.35">
      <c r="A30" s="9">
        <v>6760</v>
      </c>
      <c r="B30" s="17" t="s">
        <v>21</v>
      </c>
      <c r="C30" s="11">
        <v>795</v>
      </c>
      <c r="D30" s="11">
        <v>795</v>
      </c>
      <c r="E30" s="22">
        <v>0</v>
      </c>
      <c r="F30" s="22"/>
      <c r="G30" s="22"/>
      <c r="H30" s="22">
        <f t="shared" si="1"/>
        <v>0</v>
      </c>
      <c r="I30" s="22"/>
      <c r="J30" s="12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ht="14.15" customHeight="1" x14ac:dyDescent="0.35">
      <c r="A31" s="9">
        <v>6991</v>
      </c>
      <c r="B31" s="17" t="s">
        <v>35</v>
      </c>
      <c r="C31" s="11">
        <v>700</v>
      </c>
      <c r="D31" s="11">
        <v>700</v>
      </c>
      <c r="E31" s="22">
        <v>600</v>
      </c>
      <c r="F31" s="22">
        <v>600</v>
      </c>
      <c r="G31" s="22"/>
      <c r="H31" s="22">
        <f t="shared" si="1"/>
        <v>0</v>
      </c>
      <c r="I31" s="22">
        <v>600</v>
      </c>
      <c r="J31" s="12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ht="14.15" customHeight="1" x14ac:dyDescent="0.35">
      <c r="A32" s="9">
        <v>7330</v>
      </c>
      <c r="B32" s="17" t="s">
        <v>22</v>
      </c>
      <c r="C32" s="11">
        <v>12469</v>
      </c>
      <c r="D32" s="11">
        <v>19559.599999999999</v>
      </c>
      <c r="E32" s="22">
        <v>10629</v>
      </c>
      <c r="F32" s="22">
        <v>10000</v>
      </c>
      <c r="G32" s="22">
        <v>1665</v>
      </c>
      <c r="H32" s="22">
        <f t="shared" si="1"/>
        <v>2497.5</v>
      </c>
      <c r="I32" s="22">
        <v>10000</v>
      </c>
      <c r="J32" s="12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ht="14.15" customHeight="1" thickBot="1" x14ac:dyDescent="0.4">
      <c r="A33" s="9">
        <v>7511</v>
      </c>
      <c r="B33" s="17" t="s">
        <v>23</v>
      </c>
      <c r="C33" s="11">
        <v>1544</v>
      </c>
      <c r="D33" s="11">
        <v>7200</v>
      </c>
      <c r="E33" s="22">
        <v>6829</v>
      </c>
      <c r="F33" s="22">
        <v>7000</v>
      </c>
      <c r="G33" s="22"/>
      <c r="H33" s="22">
        <v>7000</v>
      </c>
      <c r="I33" s="22">
        <v>7000</v>
      </c>
      <c r="J33" s="12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ht="14.15" customHeight="1" thickBot="1" x14ac:dyDescent="0.4">
      <c r="A34" s="8"/>
      <c r="B34" s="30" t="s">
        <v>30</v>
      </c>
      <c r="C34" s="31">
        <f>SUM(C8:C33)</f>
        <v>178751</v>
      </c>
      <c r="D34" s="36">
        <f>SUM(D8:D33)</f>
        <v>459022.6</v>
      </c>
      <c r="E34" s="37">
        <f>SUM(E8:E33)</f>
        <v>211089</v>
      </c>
      <c r="F34" s="37">
        <f>SUM(F8:F32)</f>
        <v>284052</v>
      </c>
      <c r="G34" s="37">
        <f>SUM(G8:G33)</f>
        <v>113249</v>
      </c>
      <c r="H34" s="37">
        <f>SUM(H8:H33)</f>
        <v>178642.5</v>
      </c>
      <c r="I34" s="32">
        <f>SUM(I8:I33)</f>
        <v>617052</v>
      </c>
      <c r="J34" s="12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ht="14.15" customHeight="1" thickBot="1" x14ac:dyDescent="0.4">
      <c r="A35" s="27"/>
      <c r="B35" s="28" t="s">
        <v>32</v>
      </c>
      <c r="C35" s="38">
        <f t="shared" ref="C35:I35" si="2">C7-C34</f>
        <v>151249</v>
      </c>
      <c r="D35" s="38">
        <f t="shared" si="2"/>
        <v>-104022.59999999998</v>
      </c>
      <c r="E35" s="38">
        <f t="shared" si="2"/>
        <v>163911</v>
      </c>
      <c r="F35" s="29">
        <f t="shared" si="2"/>
        <v>92948</v>
      </c>
      <c r="G35" s="29">
        <f t="shared" si="2"/>
        <v>262749.5</v>
      </c>
      <c r="H35" s="29">
        <f t="shared" si="2"/>
        <v>197356</v>
      </c>
      <c r="I35" s="39">
        <f t="shared" si="2"/>
        <v>-240052</v>
      </c>
      <c r="J35" s="12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14.15" customHeight="1" x14ac:dyDescent="0.35">
      <c r="A36" s="25"/>
      <c r="B36" s="14"/>
      <c r="C36" s="23"/>
      <c r="D36" s="23"/>
      <c r="E36" s="24">
        <v>169446</v>
      </c>
      <c r="F36" s="15"/>
      <c r="G36" s="15"/>
      <c r="H36" s="15"/>
      <c r="I36" s="15"/>
      <c r="J36" s="12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14.15" customHeight="1" x14ac:dyDescent="0.35">
      <c r="A37" s="26"/>
      <c r="B37" s="17"/>
      <c r="C37" s="11"/>
      <c r="D37" s="11"/>
      <c r="E37" s="23">
        <f>E36-E35</f>
        <v>5535</v>
      </c>
      <c r="F37" s="12"/>
      <c r="G37" s="12"/>
      <c r="H37" s="12"/>
      <c r="I37" s="12"/>
      <c r="J37" s="12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4.15" customHeight="1" x14ac:dyDescent="0.35">
      <c r="A38" s="8"/>
      <c r="B38" s="14"/>
      <c r="C38" s="23"/>
      <c r="D38" s="23"/>
      <c r="E38" s="24"/>
      <c r="F38" s="15"/>
      <c r="G38" s="15"/>
      <c r="H38" s="15"/>
      <c r="I38" s="15"/>
      <c r="J38" s="15"/>
      <c r="K38" s="16"/>
      <c r="L38" s="16"/>
      <c r="M38" s="16"/>
      <c r="N38" s="16"/>
      <c r="O38" s="16"/>
      <c r="P38" s="16"/>
      <c r="Q38" s="16"/>
      <c r="R38" s="16"/>
      <c r="S38" s="16"/>
      <c r="T38" s="13"/>
    </row>
    <row r="39" spans="1:20" s="4" customFormat="1" ht="14.15" customHeight="1" x14ac:dyDescent="0.35">
      <c r="A39" s="16" t="s">
        <v>43</v>
      </c>
      <c r="B39" s="16"/>
      <c r="C39" s="16"/>
      <c r="D39" s="16"/>
      <c r="E39" s="16"/>
      <c r="F39" s="16"/>
      <c r="G39" s="16"/>
      <c r="H39" s="16"/>
      <c r="I39" s="16"/>
      <c r="J39" s="15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1:20" s="4" customFormat="1" ht="14.15" customHeight="1" x14ac:dyDescent="0.35">
      <c r="A40" s="13" t="s">
        <v>44</v>
      </c>
      <c r="B40" s="13"/>
      <c r="C40" s="13"/>
      <c r="D40" s="13"/>
      <c r="E40" s="13"/>
      <c r="F40" s="13"/>
      <c r="G40" s="13"/>
      <c r="H40" s="13"/>
      <c r="I40" s="13"/>
      <c r="J40" s="15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1:20" s="4" customFormat="1" ht="14.15" customHeight="1" x14ac:dyDescent="0.35">
      <c r="A41" s="13" t="s">
        <v>45</v>
      </c>
      <c r="B41" s="13"/>
      <c r="C41" s="13"/>
      <c r="D41" s="13">
        <v>350000</v>
      </c>
      <c r="E41" s="13"/>
      <c r="F41" s="13"/>
      <c r="G41" s="13"/>
      <c r="H41" s="13"/>
      <c r="I41" s="13"/>
      <c r="J41" s="15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1:20" s="4" customFormat="1" ht="14.15" customHeight="1" x14ac:dyDescent="0.35">
      <c r="A42" s="13" t="s">
        <v>48</v>
      </c>
      <c r="B42" s="13"/>
      <c r="C42" s="13"/>
      <c r="D42" s="10">
        <v>25000</v>
      </c>
      <c r="E42" s="13" t="s">
        <v>46</v>
      </c>
      <c r="F42" s="13"/>
      <c r="G42" s="13"/>
      <c r="H42" s="13"/>
      <c r="I42" s="13"/>
      <c r="J42" s="15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0" s="4" customFormat="1" ht="14.15" customHeight="1" x14ac:dyDescent="0.35">
      <c r="A43" s="13" t="s">
        <v>49</v>
      </c>
      <c r="B43" s="16"/>
      <c r="C43" s="16"/>
      <c r="D43" s="16"/>
      <c r="E43" s="16"/>
      <c r="F43" s="16"/>
      <c r="G43" s="16"/>
      <c r="H43" s="16"/>
      <c r="I43" s="16"/>
      <c r="J43" s="12"/>
      <c r="K43" s="13"/>
      <c r="L43" s="13"/>
      <c r="M43" s="13"/>
      <c r="N43" s="13"/>
      <c r="O43" s="13"/>
      <c r="P43" s="13"/>
      <c r="Q43" s="13"/>
      <c r="R43" s="13"/>
      <c r="S43" s="13"/>
      <c r="T43" s="16"/>
    </row>
    <row r="44" spans="1:20" x14ac:dyDescent="0.35">
      <c r="A44" s="26"/>
      <c r="B44" s="9"/>
      <c r="C44" s="10"/>
      <c r="D44" s="10"/>
      <c r="E44" s="10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x14ac:dyDescent="0.35">
      <c r="B45" s="7"/>
      <c r="C45" s="5"/>
      <c r="D45" s="5"/>
      <c r="E45" s="5"/>
      <c r="F45" s="6"/>
      <c r="G45" s="6"/>
      <c r="H45" s="6"/>
      <c r="I45" s="6"/>
      <c r="J45" s="6"/>
    </row>
  </sheetData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Aspire 5742G</dc:creator>
  <cp:lastModifiedBy>Kerstin Tibbling</cp:lastModifiedBy>
  <cp:lastPrinted>2018-12-27T09:35:38Z</cp:lastPrinted>
  <dcterms:created xsi:type="dcterms:W3CDTF">2017-10-09T18:39:28Z</dcterms:created>
  <dcterms:modified xsi:type="dcterms:W3CDTF">2019-02-25T14:38:58Z</dcterms:modified>
</cp:coreProperties>
</file>